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anasonic\Desktop\"/>
    </mc:Choice>
  </mc:AlternateContent>
  <xr:revisionPtr revIDLastSave="0" documentId="13_ncr:1_{A42E3CAE-AD90-4DB9-9DB6-24CAA50D09B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あんぱん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4" l="1"/>
  <c r="H25" i="4"/>
  <c r="G25" i="4"/>
  <c r="F25" i="4"/>
  <c r="E25" i="4"/>
  <c r="I15" i="4" l="1"/>
  <c r="H15" i="4"/>
  <c r="G15" i="4"/>
  <c r="F15" i="4"/>
  <c r="E15" i="4"/>
  <c r="G14" i="4"/>
  <c r="F14" i="4"/>
  <c r="E14" i="4"/>
  <c r="I16" i="4"/>
  <c r="H16" i="4"/>
  <c r="G16" i="4"/>
  <c r="F16" i="4"/>
  <c r="E16" i="4"/>
  <c r="I13" i="4"/>
  <c r="H13" i="4"/>
  <c r="G13" i="4"/>
  <c r="F13" i="4"/>
  <c r="E13" i="4"/>
  <c r="C22" i="4"/>
  <c r="I14" i="4"/>
  <c r="H14" i="4"/>
  <c r="I12" i="4"/>
  <c r="H12" i="4"/>
  <c r="G12" i="4"/>
  <c r="F12" i="4"/>
  <c r="E12" i="4"/>
  <c r="I11" i="4"/>
  <c r="H11" i="4"/>
  <c r="G11" i="4"/>
  <c r="F11" i="4"/>
  <c r="E11" i="4"/>
  <c r="I9" i="4"/>
  <c r="H9" i="4"/>
  <c r="G9" i="4"/>
  <c r="F9" i="4"/>
  <c r="E9" i="4"/>
  <c r="I8" i="4"/>
  <c r="H8" i="4"/>
  <c r="G8" i="4"/>
  <c r="F8" i="4"/>
  <c r="E8" i="4"/>
  <c r="E19" i="4" l="1"/>
  <c r="E23" i="4" s="1"/>
  <c r="G19" i="4"/>
  <c r="F19" i="4"/>
  <c r="F23" i="4" s="1"/>
  <c r="I19" i="4"/>
  <c r="I23" i="4" s="1"/>
  <c r="H19" i="4"/>
  <c r="H23" i="4" s="1"/>
  <c r="G23" i="4"/>
</calcChain>
</file>

<file path=xl/sharedStrings.xml><?xml version="1.0" encoding="utf-8"?>
<sst xmlns="http://schemas.openxmlformats.org/spreadsheetml/2006/main" count="45" uniqueCount="27">
  <si>
    <t>塩</t>
    <rPh sb="0" eb="1">
      <t>シオ</t>
    </rPh>
    <phoneticPr fontId="1"/>
  </si>
  <si>
    <t>水</t>
    <rPh sb="0" eb="1">
      <t>ミズ</t>
    </rPh>
    <phoneticPr fontId="1"/>
  </si>
  <si>
    <t>ミルック700C</t>
    <phoneticPr fontId="1"/>
  </si>
  <si>
    <t>砂糖</t>
    <rPh sb="0" eb="2">
      <t>サトウ</t>
    </rPh>
    <phoneticPr fontId="1"/>
  </si>
  <si>
    <t>生イースト</t>
    <rPh sb="0" eb="1">
      <t>ナマ</t>
    </rPh>
    <phoneticPr fontId="1"/>
  </si>
  <si>
    <t>卵</t>
    <rPh sb="0" eb="1">
      <t>タマゴ</t>
    </rPh>
    <phoneticPr fontId="1"/>
  </si>
  <si>
    <t>あんぱん</t>
    <phoneticPr fontId="1"/>
  </si>
  <si>
    <t>スーパーキング</t>
    <phoneticPr fontId="1"/>
  </si>
  <si>
    <t>マーガリン</t>
    <phoneticPr fontId="1"/>
  </si>
  <si>
    <t>こしあん</t>
    <phoneticPr fontId="1"/>
  </si>
  <si>
    <t>黒ゴマ</t>
    <rPh sb="0" eb="1">
      <t>クロ</t>
    </rPh>
    <phoneticPr fontId="1"/>
  </si>
  <si>
    <t>熱量</t>
    <rPh sb="0" eb="2">
      <t>ネツリョウ</t>
    </rPh>
    <phoneticPr fontId="1"/>
  </si>
  <si>
    <t>ｇ</t>
    <phoneticPr fontId="1"/>
  </si>
  <si>
    <t>様式２表示</t>
    <rPh sb="0" eb="2">
      <t>ヨウシキ</t>
    </rPh>
    <rPh sb="3" eb="5">
      <t>ヒョウジ</t>
    </rPh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</si>
  <si>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</si>
  <si>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</si>
  <si>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炭水化物</t>
    <rPh sb="0" eb="4">
      <t>タンスイカブツ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</si>
  <si>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</si>
  <si>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合計</t>
    <rPh sb="0" eb="2">
      <t>ゴウケイ</t>
    </rPh>
    <phoneticPr fontId="1"/>
  </si>
  <si>
    <t>データ提供必要</t>
    <rPh sb="3" eb="5">
      <t>テイキョウ</t>
    </rPh>
    <rPh sb="5" eb="7">
      <t>ヒツヨウ</t>
    </rPh>
    <phoneticPr fontId="1"/>
  </si>
  <si>
    <t>★</t>
    <phoneticPr fontId="1"/>
  </si>
  <si>
    <t>1袋あたり</t>
    <rPh sb="1" eb="2">
      <t>フクロ</t>
    </rPh>
    <phoneticPr fontId="1"/>
  </si>
  <si>
    <t>単位当たり重量</t>
    <rPh sb="0" eb="2">
      <t>タンイ</t>
    </rPh>
    <rPh sb="2" eb="3">
      <t>ア</t>
    </rPh>
    <rPh sb="5" eb="7">
      <t>ジュウリョウ</t>
    </rPh>
    <phoneticPr fontId="1"/>
  </si>
  <si>
    <t>出来上がり重量</t>
    <rPh sb="0" eb="3">
      <t>デキア</t>
    </rPh>
    <rPh sb="5" eb="7">
      <t>ジュウリョウ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</si>
  <si>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</si>
  <si>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g</t>
    <phoneticPr fontId="1"/>
  </si>
  <si>
    <t>（1袋あたり）</t>
    <rPh sb="2" eb="3">
      <t>フクロ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</si>
</sst>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2EA7-3A32-46CB-A6D0-2848F86BAAE5}">
  <dimension ref="A2:I26"/>
  <sheetViews>
    <sheetView tabSelected="1" workbookViewId="0">
      <selection activeCell="M5" sqref="M5"/>
    </sheetView>
  </sheetViews>
  <sheetFormatPr defaultRowHeight="13.5"/>
  <cols>
    <col min="1" max="1" width="16.5" customWidth="1"/>
    <col min="2" max="2" width="24.75" customWidth="1"/>
    <col min="3" max="3" width="14.625" customWidth="1"/>
    <col min="9" max="9" width="11.25" customWidth="1"/>
  </cols>
  <sheetData>
    <row r="2" spans="1:9" ht="14.25" thickBot="1">
      <c r="A2" t="s">
        <v>13</v>
      </c>
    </row>
    <row r="3" spans="1:9" ht="13.5" customHeight="1">
      <c r="B3" s="6" t="s">
        <v>6</v>
      </c>
      <c r="C3" s="7"/>
      <c r="D3" t="s">
        <v>21</v>
      </c>
    </row>
    <row r="4" spans="1:9" ht="14.25" customHeight="1" thickBot="1">
      <c r="B4" s="8"/>
      <c r="C4" s="9"/>
    </row>
    <row r="6" spans="1:9">
      <c r="A6" s="3" t="s">
        <v>19</v>
      </c>
      <c r="E6" s="3" t="s">
        <v>11</v>
      </c>
      <c r="F6" s="3" t="s">
        <v>14</v>
      </c>
      <c r="G6" s="3" t="s">
        <v>15</v>
      </c>
      <c r="H6" s="3" t="s">
        <v>16</v>
      </c>
      <c r="I6" s="3" t="s">
        <v>17</v>
      </c>
    </row>
    <row r="7" spans="1:9">
      <c r="A7" s="3" t="s">
        <v>20</v>
      </c>
      <c r="B7" s="1" t="s">
        <v>7</v>
      </c>
      <c r="C7" s="2">
        <v>18.899999999999999</v>
      </c>
      <c r="D7" s="4" t="s">
        <v>12</v>
      </c>
    </row>
    <row r="8" spans="1:9">
      <c r="B8" s="1" t="s">
        <v>0</v>
      </c>
      <c r="C8" s="2">
        <v>0.3</v>
      </c>
      <c r="D8" s="4" t="s">
        <v>12</v>
      </c>
      <c r="E8">
        <f>0*(C8/100)</f>
        <v>0</v>
      </c>
      <c r="F8">
        <f>0*(C8/100)</f>
        <v>0</v>
      </c>
      <c r="G8">
        <f>0*(C8/100)</f>
        <v>0</v>
      </c>
      <c r="H8">
        <f>0*(C8/100)</f>
        <v>0</v>
      </c>
      <c r="I8">
        <f>99.6*(C8/100)</f>
        <v>0.29880000000000001</v>
      </c>
    </row>
    <row r="9" spans="1:9">
      <c r="B9" s="1" t="s">
        <v>1</v>
      </c>
      <c r="C9" s="2">
        <v>9.1</v>
      </c>
      <c r="D9" s="4" t="s">
        <v>12</v>
      </c>
      <c r="E9">
        <f>0*(C9/100)</f>
        <v>0</v>
      </c>
      <c r="F9">
        <f>0*(C9/100)</f>
        <v>0</v>
      </c>
      <c r="G9">
        <f>0*(C9/100)</f>
        <v>0</v>
      </c>
      <c r="H9">
        <f>0*(C9/100)</f>
        <v>0</v>
      </c>
      <c r="I9">
        <f>5*(C9/100)</f>
        <v>0.45499999999999996</v>
      </c>
    </row>
    <row r="10" spans="1:9">
      <c r="A10" s="3" t="s">
        <v>20</v>
      </c>
      <c r="B10" s="1" t="s">
        <v>2</v>
      </c>
      <c r="C10" s="2">
        <v>0.5</v>
      </c>
      <c r="D10" s="4" t="s">
        <v>12</v>
      </c>
    </row>
    <row r="11" spans="1:9">
      <c r="B11" s="1" t="s">
        <v>3</v>
      </c>
      <c r="C11" s="2">
        <v>4.2</v>
      </c>
      <c r="D11" s="4" t="s">
        <v>12</v>
      </c>
      <c r="E11">
        <f>384*(C11/100)</f>
        <v>16.128</v>
      </c>
      <c r="F11">
        <f>0*(C11/100)</f>
        <v>0</v>
      </c>
      <c r="G11">
        <f>0*(C11/100)</f>
        <v>0</v>
      </c>
      <c r="H11">
        <f>99.3*(C11/100)</f>
        <v>4.1706000000000003</v>
      </c>
      <c r="I11">
        <f>0*(C11/100)</f>
        <v>0</v>
      </c>
    </row>
    <row r="12" spans="1:9">
      <c r="B12" s="1" t="s">
        <v>4</v>
      </c>
      <c r="C12" s="2">
        <v>0.9</v>
      </c>
      <c r="D12" s="4" t="s">
        <v>12</v>
      </c>
      <c r="E12">
        <f>103*(C12/100)</f>
        <v>0.92700000000000016</v>
      </c>
      <c r="F12">
        <f>16.5*(C12/100)</f>
        <v>0.14850000000000002</v>
      </c>
      <c r="G12">
        <f>1.5*(C12/100)</f>
        <v>1.3500000000000002E-2</v>
      </c>
      <c r="H12">
        <f>12.1*(C12/100)</f>
        <v>0.10890000000000001</v>
      </c>
      <c r="I12">
        <f>0.1*(C12/100)</f>
        <v>9.0000000000000019E-4</v>
      </c>
    </row>
    <row r="13" spans="1:9">
      <c r="B13" s="1" t="s">
        <v>8</v>
      </c>
      <c r="C13" s="2">
        <v>2.6</v>
      </c>
      <c r="D13" s="4" t="s">
        <v>12</v>
      </c>
      <c r="E13">
        <f>66*(C13/100)</f>
        <v>1.7160000000000002</v>
      </c>
      <c r="F13">
        <f>3.2*(C13/200)</f>
        <v>4.1600000000000005E-2</v>
      </c>
      <c r="G13">
        <f>3.7*(C13/100)</f>
        <v>9.6200000000000008E-2</v>
      </c>
      <c r="H13">
        <f>4.7*(C13/100)</f>
        <v>0.12220000000000002</v>
      </c>
      <c r="I13">
        <f>0.1*(C13/100)</f>
        <v>2.6000000000000003E-3</v>
      </c>
    </row>
    <row r="14" spans="1:9">
      <c r="A14" s="3"/>
      <c r="B14" s="1" t="s">
        <v>9</v>
      </c>
      <c r="C14" s="2">
        <v>30</v>
      </c>
      <c r="D14" s="4" t="s">
        <v>12</v>
      </c>
      <c r="E14">
        <f>216*(C14/100)</f>
        <v>64.8</v>
      </c>
      <c r="F14">
        <f>4.7*(C14/100)</f>
        <v>1.41</v>
      </c>
      <c r="G14">
        <f>48.7*(C14/100)</f>
        <v>14.61</v>
      </c>
      <c r="H14">
        <f>79.8*(C14/100)</f>
        <v>23.939999999999998</v>
      </c>
      <c r="I14">
        <f>0*(C14/100)</f>
        <v>0</v>
      </c>
    </row>
    <row r="15" spans="1:9">
      <c r="A15" s="3"/>
      <c r="B15" s="1" t="s">
        <v>10</v>
      </c>
      <c r="C15" s="2">
        <v>2</v>
      </c>
      <c r="D15" s="4" t="s">
        <v>12</v>
      </c>
      <c r="E15">
        <f>268*(C15/100)</f>
        <v>5.36</v>
      </c>
      <c r="F15">
        <f>5.1*(C15/100)</f>
        <v>0.10199999999999999</v>
      </c>
      <c r="G15">
        <f>0.3*(C15/100)</f>
        <v>6.0000000000000001E-3</v>
      </c>
      <c r="H15">
        <f>61.1*(C15/100)</f>
        <v>1.222</v>
      </c>
      <c r="I15">
        <f>0*(C15/100)</f>
        <v>0</v>
      </c>
    </row>
    <row r="16" spans="1:9">
      <c r="A16" s="3"/>
      <c r="B16" s="1" t="s">
        <v>5</v>
      </c>
      <c r="C16" s="2">
        <v>3.2</v>
      </c>
      <c r="D16" s="4" t="s">
        <v>12</v>
      </c>
      <c r="E16">
        <f>151*(C16/100)</f>
        <v>4.8319999999999999</v>
      </c>
      <c r="F16">
        <f>12.3*(C16/100)</f>
        <v>0.39360000000000001</v>
      </c>
      <c r="G16">
        <f>10.3*(C16/100)</f>
        <v>0.3296</v>
      </c>
      <c r="H16">
        <f>0.3*(C16/100)</f>
        <v>9.5999999999999992E-3</v>
      </c>
      <c r="I16">
        <f>0.4*(C16/100)</f>
        <v>1.2800000000000001E-2</v>
      </c>
    </row>
    <row r="17" spans="1:9">
      <c r="A17" s="3"/>
      <c r="B17" s="1"/>
      <c r="C17" s="2"/>
      <c r="D17" s="4"/>
    </row>
    <row r="18" spans="1:9">
      <c r="B18" s="1"/>
      <c r="C18" s="2"/>
      <c r="D18" s="4"/>
    </row>
    <row r="19" spans="1:9">
      <c r="B19" t="s">
        <v>18</v>
      </c>
      <c r="E19">
        <f>SUM(E7:E18)</f>
        <v>93.762999999999991</v>
      </c>
      <c r="F19">
        <f t="shared" ref="F19:I19" si="0">SUM(F7:F18)</f>
        <v>2.0956999999999999</v>
      </c>
      <c r="G19">
        <f t="shared" si="0"/>
        <v>15.055299999999999</v>
      </c>
      <c r="H19">
        <f t="shared" si="0"/>
        <v>29.5733</v>
      </c>
      <c r="I19">
        <f t="shared" si="0"/>
        <v>0.77010000000000012</v>
      </c>
    </row>
    <row r="20" spans="1:9">
      <c r="E20" s="4" t="s">
        <v>12</v>
      </c>
      <c r="F20" s="4" t="s">
        <v>12</v>
      </c>
      <c r="G20" s="4" t="s">
        <v>12</v>
      </c>
      <c r="H20" s="4" t="s">
        <v>12</v>
      </c>
      <c r="I20" s="4" t="s">
        <v>12</v>
      </c>
    </row>
    <row r="21" spans="1:9">
      <c r="E21" s="4"/>
      <c r="F21" s="4"/>
      <c r="G21" s="4"/>
      <c r="H21" s="4"/>
      <c r="I21" s="4"/>
    </row>
    <row r="22" spans="1:9" ht="14.25" thickBot="1">
      <c r="B22" t="s">
        <v>22</v>
      </c>
      <c r="C22">
        <f>SUM(C7:C18)</f>
        <v>71.7</v>
      </c>
      <c r="D22" s="4" t="s">
        <v>12</v>
      </c>
    </row>
    <row r="23" spans="1:9" ht="14.25" thickBot="1">
      <c r="A23" s="3" t="s">
        <v>20</v>
      </c>
      <c r="B23" t="s">
        <v>23</v>
      </c>
      <c r="C23" s="5">
        <v>60</v>
      </c>
      <c r="D23" s="4" t="s">
        <v>12</v>
      </c>
      <c r="E23">
        <f>E19*(C22/C23)</f>
        <v>112.046785</v>
      </c>
      <c r="F23">
        <f>F19*(C22/C23)</f>
        <v>2.5043614999999999</v>
      </c>
      <c r="G23">
        <f>G19*(C22/C23)</f>
        <v>17.991083499999998</v>
      </c>
      <c r="H23">
        <f>H19*(C22/C23)</f>
        <v>35.340093500000002</v>
      </c>
      <c r="I23">
        <f>I19*(C22/C23)</f>
        <v>0.92026950000000018</v>
      </c>
    </row>
    <row r="25" spans="1:9">
      <c r="C25" t="s">
        <v>24</v>
      </c>
      <c r="D25" t="s">
        <v>25</v>
      </c>
      <c r="E25" s="10">
        <f>E23</f>
        <v>112.046785</v>
      </c>
      <c r="F25" s="10">
        <f>F23</f>
        <v>2.5043614999999999</v>
      </c>
      <c r="G25" s="10">
        <f>G23</f>
        <v>17.991083499999998</v>
      </c>
      <c r="H25" s="10">
        <f>H23</f>
        <v>35.340093500000002</v>
      </c>
      <c r="I25" s="10">
        <f>I23</f>
        <v>0.92026950000000018</v>
      </c>
    </row>
    <row r="26" spans="1:9">
      <c r="C26" t="s">
        <v>26</v>
      </c>
    </row>
  </sheetData>
  <mergeCells count="1">
    <mergeCell ref="B3:C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あんぱん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愛甲商工会</dc:creator>
  <cp:lastModifiedBy>Panasonic</cp:lastModifiedBy>
  <cp:lastPrinted>2020-02-05T04:25:57Z</cp:lastPrinted>
  <dcterms:created xsi:type="dcterms:W3CDTF">2020-02-05T04:08:23Z</dcterms:created>
  <dcterms:modified xsi:type="dcterms:W3CDTF">2020-03-25T07:13:58Z</dcterms:modified>
</cp:coreProperties>
</file>